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<sst xmlns="http://schemas.openxmlformats.org/spreadsheetml/2006/main" count="302" uniqueCount="105">
  <si>
    <t>OSNOVNA ŠKOLA TINA UJEVIĆA</t>
  </si>
  <si>
    <t>KONTO</t>
  </si>
  <si>
    <t xml:space="preserve">Službena putovanja </t>
  </si>
  <si>
    <t>Reprezentacija</t>
  </si>
  <si>
    <t xml:space="preserve">Uredski materijal  </t>
  </si>
  <si>
    <t>Literatura</t>
  </si>
  <si>
    <t>Materijal i sredstva za čišćenje</t>
  </si>
  <si>
    <t>Ostali materijal za potrebe redovnog poslovanja</t>
  </si>
  <si>
    <t>Električna energija</t>
  </si>
  <si>
    <t>Lož ulje</t>
  </si>
  <si>
    <t xml:space="preserve">Usluge telefona </t>
  </si>
  <si>
    <t>Poštarina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</si>
  <si>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</si>
  <si>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</si>
  <si>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</si>
  <si>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</si>
  <si>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</si>
  <si>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Obvezni zdravstveni pregledi zaposlenika</t>
  </si>
  <si>
    <t>Laboratorijske usluge</t>
  </si>
  <si>
    <t>Ostale računalne usluge</t>
  </si>
  <si>
    <t>Grafičke i tiskarske usluge</t>
  </si>
  <si>
    <t>Ostale nespomenute usluge</t>
  </si>
  <si>
    <t>Materijal za tek. i inv. održavanje zgrada</t>
  </si>
  <si>
    <t>Materijal za tek. i inv. održavanje opreme</t>
  </si>
  <si>
    <t>Ostali materijal i dijelovi za tek. i inv. održavanje</t>
  </si>
  <si>
    <t>Usluge tekućeg i invest. održavanja zgrade</t>
  </si>
  <si>
    <t>Usluge tekućeg i invest. održavanja opreme</t>
  </si>
  <si>
    <t>PREDMET NABAVE</t>
  </si>
  <si>
    <t xml:space="preserve">       Š I B E N I K</t>
  </si>
  <si>
    <t>bagatelna nabava</t>
  </si>
  <si>
    <t>provodi osnivač</t>
  </si>
  <si>
    <t xml:space="preserve">Ravnatelj </t>
  </si>
  <si>
    <t>Stručno usavršavanje zaposlenika</t>
  </si>
  <si>
    <t>Uredski materijal i ostali materijalni rashodi</t>
  </si>
  <si>
    <t>Energija</t>
  </si>
  <si>
    <t>Usluge telefona, pošte i prijevoza</t>
  </si>
  <si>
    <t>Usluge tekućeg i investicijskog održavanja</t>
  </si>
  <si>
    <t>Komunalne usluge</t>
  </si>
  <si>
    <t>Zdravstvene i veterinarske usluge</t>
  </si>
  <si>
    <t xml:space="preserve">Ostale usluge  </t>
  </si>
  <si>
    <t>Sitni inventar i auto gume</t>
  </si>
  <si>
    <t>Službena, radna i zaštitna odjeća i obuća</t>
  </si>
  <si>
    <t>Usluge promidžbe i informiranja</t>
  </si>
  <si>
    <t>Računalne usluge</t>
  </si>
  <si>
    <t>Članarine</t>
  </si>
  <si>
    <t>Materijal za higijenske potrebe i njegu</t>
  </si>
  <si>
    <t>Ostale usluge za komunikaciju i prijevoz</t>
  </si>
  <si>
    <t>Ostale usluge tekućeg i invest. održavanja</t>
  </si>
  <si>
    <t>Najam opreme</t>
  </si>
  <si>
    <t>Autorski honorari</t>
  </si>
  <si>
    <t>Usluge ažuriranja računalnih baza</t>
  </si>
  <si>
    <t>Vladimir Braica, prof.</t>
  </si>
  <si>
    <t>PLANIRANA VRIJEDNOST (SA PDV-om)</t>
  </si>
  <si>
    <t>PROCIJENJENA VRIJEDNOST (BEZ PDV-a)</t>
  </si>
  <si>
    <t>UKUPNO</t>
  </si>
  <si>
    <t>IZVOR FINANCIRANJA</t>
  </si>
  <si>
    <t>Dec. sredstva - OŠ</t>
  </si>
  <si>
    <t>UGOVOR / NARUDŽBENICA</t>
  </si>
  <si>
    <t>Vlastiti prihodi</t>
  </si>
  <si>
    <t>narudžbenica</t>
  </si>
  <si>
    <t>ugovor/narudžbenica</t>
  </si>
  <si>
    <t>ugovor</t>
  </si>
  <si>
    <t>Uredska oprema i namještaj</t>
  </si>
  <si>
    <t>NAČIN NABAVE</t>
  </si>
  <si>
    <t>Redovna djelatnost osnovnog školstva</t>
  </si>
  <si>
    <t>Decentralizirana sredstva</t>
  </si>
  <si>
    <t>Usluge prijevoza - HŠSS</t>
  </si>
  <si>
    <t>Reprezentacija - ŽSV</t>
  </si>
  <si>
    <t>Pomoći iz drž.pror.</t>
  </si>
  <si>
    <t>Premije osiguranja imovine</t>
  </si>
  <si>
    <t>Pomoći iz državnog proračuna</t>
  </si>
  <si>
    <t>Službena putovanja - HŠSS, AZOO, ŽSV</t>
  </si>
  <si>
    <t>Naknade troškova osobama izvan radnog odnosa</t>
  </si>
  <si>
    <t>Ostali nespomenuti rashodi poslovanja</t>
  </si>
  <si>
    <t>Donacije</t>
  </si>
  <si>
    <t>Projekt prehrane djece</t>
  </si>
  <si>
    <t>EU sredstva</t>
  </si>
  <si>
    <t>Službena putovanja</t>
  </si>
  <si>
    <t>Erasmus+ projekt</t>
  </si>
  <si>
    <t>Mobilnost - putovanja učenika u projektu</t>
  </si>
  <si>
    <t>Marenda i slike učenika, prehrana PB</t>
  </si>
  <si>
    <t>Prih.za pos.namjene</t>
  </si>
  <si>
    <t>Školska zadruga</t>
  </si>
  <si>
    <t>Materijal i sirovine</t>
  </si>
  <si>
    <t>Projekt školska shema</t>
  </si>
  <si>
    <t>Namirnice - voće</t>
  </si>
  <si>
    <t>Namirnice - mlijeko</t>
  </si>
  <si>
    <t>Školsko voće i mlijeko</t>
  </si>
  <si>
    <t>EU projekt škole</t>
  </si>
  <si>
    <t>Usluge prijevoza</t>
  </si>
  <si>
    <t>Računala i računalna oprema</t>
  </si>
  <si>
    <t>PLAN NABAVE ZA 2020. GODINU</t>
  </si>
  <si>
    <t>FINANCIJSKI PLAN ZA 2020. GODINU</t>
  </si>
  <si>
    <t>Pristojbe i naknade</t>
  </si>
  <si>
    <t>Uredski materijali i ost.mat.rash. - HŠSS,  ŽSV</t>
  </si>
  <si>
    <t>Autorski honorari - HŠSS, AZOO, ŽSV</t>
  </si>
  <si>
    <t>Uredski materijali i ost.mat. - Nastavna oprema</t>
  </si>
  <si>
    <t>Sitni inventar - Nastavna oprema</t>
  </si>
  <si>
    <t>Oprema za ost.namjene - Nastavna oprema</t>
  </si>
  <si>
    <t>Knjige u knjižnici - MZO</t>
  </si>
  <si>
    <t>Knjige u knjižnici - MZO udžbenici</t>
  </si>
  <si>
    <t>Marenda i PB učenika - subvencionirani</t>
  </si>
  <si>
    <t>Putno osiguranje u mobilnosti</t>
  </si>
  <si>
    <t>U Planu nabave sve su usluge, robe i artikli razvrstani, te se uklapaju u iznos sredstava prema Financijskom planu za 2020. godinu i ne prelaze iznos od 200.000,00 kn  bez PDV-a godišnje. Za nabavu energenata (lož ulje) postupak provodi osnivač - Grad Šibenik. Sredstva za realizaciju Plana nabave osiguravaju se iz proračuna osnivača Grada Šibenika, državnog proračuna, EU sredstava (AMPEU), donacija i iz vlastitih sredstava.</t>
  </si>
  <si>
    <t xml:space="preserve">       Na temelju  Zakona o javnoj nabavi ("NN" br. 120/16.), Uredbe o postupku nabave roba, radova i usluga male vrijednosti ("NN" br. 14/02) i članka 58. Statuta Osnovne škole Tina Ujevića, Šibenik, ravnatelj škole dana 20.12.2019. donosi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</si>
</sst>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e&quot;"/>
    <numFmt numFmtId="170" formatCode="&quot;Uključeno&quot;;&quot;Uključeno&quot;;&quot;Isključeno&quot;"/>
    <numFmt numFmtId="171" formatCode="[$¥€-2]\ #,##0.00_);[Red]\([$€-2]\ #,##0.00\)"/>
  </numFmts>
  <fonts count="47">
    <font>
      <sz val="10"/>
      <name val="Arial"/>
      <family val="2"/>
    </font>
    <font>
      <b/>
      <sz val="11"/>
      <name val="MS Reference Sans Serif"/>
      <family val="2"/>
    </font>
    <font>
      <b/>
      <sz val="10"/>
      <name val="MS Reference Sans Serif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MS Reference Sans Serif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MS Reference Sans Serif"/>
      <family val="2"/>
    </font>
    <font>
      <b/>
      <sz val="8"/>
      <name val="MS Reference Sans Serif"/>
      <family val="2"/>
    </font>
    <font>
      <sz val="8"/>
      <name val="MS Reference Sans Serif"/>
      <family val="2"/>
    </font>
    <font>
      <sz val="7"/>
      <name val="MS Reference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8" fillId="0" borderId="0" xfId="0" applyFont="1" applyAlignment="1">
      <alignment wrapText="1"/>
    </xf>
    <xf numFmtId="164" fontId="11" fillId="0" borderId="0" xfId="0" applyNumberFormat="1" applyFont="1" applyAlignment="1">
      <alignment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0" fillId="12" borderId="10" xfId="0" applyNumberFormat="1" applyFont="1" applyFill="1" applyBorder="1" applyAlignment="1">
      <alignment horizontal="center" wrapText="1"/>
    </xf>
    <xf numFmtId="0" fontId="10" fillId="12" borderId="10" xfId="0" applyFont="1" applyFill="1" applyBorder="1" applyAlignment="1">
      <alignment horizontal="center" wrapText="1"/>
    </xf>
    <xf numFmtId="1" fontId="9" fillId="6" borderId="10" xfId="0" applyNumberFormat="1" applyFont="1" applyFill="1" applyBorder="1" applyAlignment="1">
      <alignment horizontal="center" wrapText="1"/>
    </xf>
    <xf numFmtId="4" fontId="10" fillId="6" borderId="10" xfId="0" applyNumberFormat="1" applyFont="1" applyFill="1" applyBorder="1" applyAlignment="1">
      <alignment horizontal="right" wrapText="1"/>
    </xf>
    <xf numFmtId="0" fontId="10" fillId="6" borderId="10" xfId="0" applyFont="1" applyFill="1" applyBorder="1" applyAlignment="1">
      <alignment horizontal="left" wrapText="1"/>
    </xf>
    <xf numFmtId="164" fontId="10" fillId="6" borderId="10" xfId="0" applyNumberFormat="1" applyFont="1" applyFill="1" applyBorder="1" applyAlignment="1">
      <alignment horizontal="center" wrapText="1"/>
    </xf>
    <xf numFmtId="0" fontId="10" fillId="6" borderId="10" xfId="0" applyFont="1" applyFill="1" applyBorder="1" applyAlignment="1">
      <alignment horizontal="center" wrapText="1"/>
    </xf>
    <xf numFmtId="0" fontId="10" fillId="6" borderId="11" xfId="0" applyFont="1" applyFill="1" applyBorder="1" applyAlignment="1">
      <alignment horizontal="left"/>
    </xf>
    <xf numFmtId="4" fontId="10" fillId="6" borderId="11" xfId="0" applyNumberFormat="1" applyFont="1" applyFill="1" applyBorder="1" applyAlignment="1">
      <alignment horizontal="right"/>
    </xf>
    <xf numFmtId="0" fontId="10" fillId="6" borderId="11" xfId="0" applyFont="1" applyFill="1" applyBorder="1" applyAlignment="1">
      <alignment/>
    </xf>
    <xf numFmtId="4" fontId="10" fillId="6" borderId="11" xfId="0" applyNumberFormat="1" applyFont="1" applyFill="1" applyBorder="1" applyAlignment="1">
      <alignment/>
    </xf>
    <xf numFmtId="164" fontId="10" fillId="6" borderId="11" xfId="0" applyNumberFormat="1" applyFont="1" applyFill="1" applyBorder="1" applyAlignment="1">
      <alignment/>
    </xf>
    <xf numFmtId="164" fontId="10" fillId="6" borderId="12" xfId="0" applyNumberFormat="1" applyFont="1" applyFill="1" applyBorder="1" applyAlignment="1">
      <alignment/>
    </xf>
    <xf numFmtId="164" fontId="10" fillId="6" borderId="10" xfId="0" applyNumberFormat="1" applyFont="1" applyFill="1" applyBorder="1" applyAlignment="1">
      <alignment/>
    </xf>
    <xf numFmtId="0" fontId="10" fillId="6" borderId="10" xfId="0" applyFont="1" applyFill="1" applyBorder="1" applyAlignment="1">
      <alignment horizontal="center"/>
    </xf>
    <xf numFmtId="4" fontId="9" fillId="18" borderId="13" xfId="0" applyNumberFormat="1" applyFont="1" applyFill="1" applyBorder="1" applyAlignment="1">
      <alignment horizontal="center" wrapText="1"/>
    </xf>
    <xf numFmtId="0" fontId="2" fillId="18" borderId="13" xfId="0" applyFont="1" applyFill="1" applyBorder="1" applyAlignment="1">
      <alignment horizontal="center" wrapText="1"/>
    </xf>
    <xf numFmtId="0" fontId="10" fillId="18" borderId="13" xfId="0" applyFont="1" applyFill="1" applyBorder="1" applyAlignment="1">
      <alignment horizontal="center" wrapText="1"/>
    </xf>
    <xf numFmtId="164" fontId="10" fillId="18" borderId="13" xfId="0" applyNumberFormat="1" applyFont="1" applyFill="1" applyBorder="1" applyAlignment="1">
      <alignment horizontal="center" wrapText="1"/>
    </xf>
    <xf numFmtId="164" fontId="10" fillId="18" borderId="14" xfId="0" applyNumberFormat="1" applyFont="1" applyFill="1" applyBorder="1" applyAlignment="1">
      <alignment horizontal="center" wrapText="1"/>
    </xf>
    <xf numFmtId="164" fontId="10" fillId="18" borderId="15" xfId="0" applyNumberFormat="1" applyFont="1" applyFill="1" applyBorder="1" applyAlignment="1">
      <alignment horizontal="center" wrapText="1"/>
    </xf>
    <xf numFmtId="0" fontId="10" fillId="18" borderId="15" xfId="0" applyFont="1" applyFill="1" applyBorder="1" applyAlignment="1">
      <alignment wrapText="1"/>
    </xf>
    <xf numFmtId="0" fontId="10" fillId="18" borderId="10" xfId="0" applyFont="1" applyFill="1" applyBorder="1" applyAlignment="1">
      <alignment horizontal="left"/>
    </xf>
    <xf numFmtId="4" fontId="10" fillId="18" borderId="10" xfId="0" applyNumberFormat="1" applyFont="1" applyFill="1" applyBorder="1" applyAlignment="1">
      <alignment horizontal="right"/>
    </xf>
    <xf numFmtId="0" fontId="10" fillId="18" borderId="10" xfId="0" applyFont="1" applyFill="1" applyBorder="1" applyAlignment="1">
      <alignment/>
    </xf>
    <xf numFmtId="4" fontId="10" fillId="18" borderId="10" xfId="0" applyNumberFormat="1" applyFont="1" applyFill="1" applyBorder="1" applyAlignment="1">
      <alignment/>
    </xf>
    <xf numFmtId="164" fontId="10" fillId="18" borderId="10" xfId="0" applyNumberFormat="1" applyFont="1" applyFill="1" applyBorder="1" applyAlignment="1">
      <alignment/>
    </xf>
    <xf numFmtId="0" fontId="10" fillId="12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left"/>
    </xf>
    <xf numFmtId="4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0" fillId="6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right" wrapText="1"/>
    </xf>
    <xf numFmtId="164" fontId="11" fillId="0" borderId="10" xfId="0" applyNumberFormat="1" applyFont="1" applyBorder="1" applyAlignment="1">
      <alignment horizontal="right" wrapText="1"/>
    </xf>
    <xf numFmtId="164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164" fontId="11" fillId="0" borderId="10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4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0" fontId="11" fillId="0" borderId="16" xfId="0" applyFont="1" applyBorder="1" applyAlignment="1">
      <alignment horizontal="left"/>
    </xf>
    <xf numFmtId="4" fontId="11" fillId="0" borderId="16" xfId="0" applyNumberFormat="1" applyFont="1" applyBorder="1" applyAlignment="1">
      <alignment horizontal="right"/>
    </xf>
    <xf numFmtId="0" fontId="11" fillId="0" borderId="16" xfId="0" applyFont="1" applyBorder="1" applyAlignment="1">
      <alignment/>
    </xf>
    <xf numFmtId="4" fontId="10" fillId="0" borderId="16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2" fillId="0" borderId="17" xfId="0" applyFont="1" applyBorder="1" applyAlignment="1">
      <alignment horizontal="left"/>
    </xf>
    <xf numFmtId="4" fontId="12" fillId="0" borderId="17" xfId="0" applyNumberFormat="1" applyFont="1" applyBorder="1" applyAlignment="1">
      <alignment horizontal="right"/>
    </xf>
    <xf numFmtId="0" fontId="12" fillId="0" borderId="17" xfId="0" applyFont="1" applyBorder="1" applyAlignment="1">
      <alignment/>
    </xf>
    <xf numFmtId="4" fontId="12" fillId="0" borderId="17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6" xfId="0" applyNumberFormat="1" applyFont="1" applyBorder="1" applyAlignment="1">
      <alignment/>
    </xf>
    <xf numFmtId="0" fontId="12" fillId="0" borderId="11" xfId="0" applyFont="1" applyBorder="1" applyAlignment="1">
      <alignment horizontal="left"/>
    </xf>
    <xf numFmtId="4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4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4" fontId="10" fillId="0" borderId="11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0" fontId="10" fillId="0" borderId="10" xfId="0" applyFont="1" applyBorder="1" applyAlignment="1">
      <alignment/>
    </xf>
    <xf numFmtId="4" fontId="11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0" fontId="11" fillId="0" borderId="13" xfId="0" applyFont="1" applyBorder="1" applyAlignment="1">
      <alignment horizontal="left"/>
    </xf>
    <xf numFmtId="4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1" fontId="9" fillId="6" borderId="15" xfId="0" applyNumberFormat="1" applyFont="1" applyFill="1" applyBorder="1" applyAlignment="1">
      <alignment horizontal="center" wrapText="1"/>
    </xf>
    <xf numFmtId="4" fontId="10" fillId="6" borderId="13" xfId="0" applyNumberFormat="1" applyFont="1" applyFill="1" applyBorder="1" applyAlignment="1">
      <alignment horizontal="right"/>
    </xf>
    <xf numFmtId="0" fontId="10" fillId="6" borderId="15" xfId="0" applyFont="1" applyFill="1" applyBorder="1" applyAlignment="1">
      <alignment horizontal="left" wrapText="1"/>
    </xf>
    <xf numFmtId="0" fontId="0" fillId="6" borderId="15" xfId="0" applyFont="1" applyFill="1" applyBorder="1" applyAlignment="1">
      <alignment horizontal="center" wrapText="1"/>
    </xf>
    <xf numFmtId="0" fontId="0" fillId="6" borderId="19" xfId="0" applyFont="1" applyFill="1" applyBorder="1" applyAlignment="1">
      <alignment horizontal="center" wrapText="1"/>
    </xf>
    <xf numFmtId="164" fontId="11" fillId="6" borderId="0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0" fontId="10" fillId="6" borderId="15" xfId="0" applyFont="1" applyFill="1" applyBorder="1" applyAlignment="1">
      <alignment horizontal="center"/>
    </xf>
    <xf numFmtId="4" fontId="11" fillId="0" borderId="17" xfId="0" applyNumberFormat="1" applyFont="1" applyBorder="1" applyAlignment="1">
      <alignment/>
    </xf>
    <xf numFmtId="164" fontId="11" fillId="0" borderId="17" xfId="0" applyNumberFormat="1" applyFont="1" applyBorder="1" applyAlignment="1">
      <alignment/>
    </xf>
    <xf numFmtId="0" fontId="10" fillId="6" borderId="10" xfId="0" applyFont="1" applyFill="1" applyBorder="1" applyAlignment="1">
      <alignment horizontal="left"/>
    </xf>
    <xf numFmtId="4" fontId="10" fillId="6" borderId="10" xfId="0" applyNumberFormat="1" applyFont="1" applyFill="1" applyBorder="1" applyAlignment="1">
      <alignment horizontal="right"/>
    </xf>
    <xf numFmtId="0" fontId="10" fillId="6" borderId="10" xfId="0" applyFont="1" applyFill="1" applyBorder="1" applyAlignment="1">
      <alignment/>
    </xf>
    <xf numFmtId="4" fontId="10" fillId="6" borderId="10" xfId="0" applyNumberFormat="1" applyFont="1" applyFill="1" applyBorder="1" applyAlignment="1">
      <alignment/>
    </xf>
    <xf numFmtId="0" fontId="10" fillId="12" borderId="20" xfId="0" applyFont="1" applyFill="1" applyBorder="1" applyAlignment="1">
      <alignment horizontal="center" wrapText="1"/>
    </xf>
    <xf numFmtId="164" fontId="10" fillId="12" borderId="16" xfId="0" applyNumberFormat="1" applyFont="1" applyFill="1" applyBorder="1" applyAlignment="1">
      <alignment horizontal="center" wrapText="1"/>
    </xf>
    <xf numFmtId="0" fontId="10" fillId="12" borderId="16" xfId="0" applyFont="1" applyFill="1" applyBorder="1" applyAlignment="1">
      <alignment horizontal="center" wrapText="1"/>
    </xf>
    <xf numFmtId="164" fontId="11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0" fillId="12" borderId="10" xfId="0" applyFont="1" applyFill="1" applyBorder="1" applyAlignment="1">
      <alignment horizontal="center" wrapText="1"/>
    </xf>
    <xf numFmtId="164" fontId="10" fillId="6" borderId="21" xfId="0" applyNumberFormat="1" applyFont="1" applyFill="1" applyBorder="1" applyAlignment="1">
      <alignment/>
    </xf>
    <xf numFmtId="0" fontId="11" fillId="0" borderId="22" xfId="0" applyFont="1" applyBorder="1" applyAlignment="1">
      <alignment/>
    </xf>
    <xf numFmtId="4" fontId="11" fillId="0" borderId="23" xfId="0" applyNumberFormat="1" applyFont="1" applyBorder="1" applyAlignment="1">
      <alignment/>
    </xf>
    <xf numFmtId="0" fontId="10" fillId="12" borderId="24" xfId="0" applyFont="1" applyFill="1" applyBorder="1" applyAlignment="1">
      <alignment horizontal="center" wrapText="1"/>
    </xf>
    <xf numFmtId="0" fontId="0" fillId="12" borderId="25" xfId="0" applyFont="1" applyFill="1" applyBorder="1" applyAlignment="1">
      <alignment horizontal="center" wrapText="1"/>
    </xf>
    <xf numFmtId="164" fontId="10" fillId="12" borderId="0" xfId="0" applyNumberFormat="1" applyFont="1" applyFill="1" applyBorder="1" applyAlignment="1">
      <alignment horizontal="center" wrapText="1"/>
    </xf>
    <xf numFmtId="0" fontId="0" fillId="12" borderId="26" xfId="0" applyFont="1" applyFill="1" applyBorder="1" applyAlignment="1">
      <alignment horizontal="center" wrapText="1"/>
    </xf>
    <xf numFmtId="0" fontId="0" fillId="12" borderId="27" xfId="0" applyFont="1" applyFill="1" applyBorder="1" applyAlignment="1">
      <alignment horizontal="center" wrapText="1"/>
    </xf>
    <xf numFmtId="164" fontId="11" fillId="0" borderId="28" xfId="0" applyNumberFormat="1" applyFont="1" applyBorder="1" applyAlignment="1">
      <alignment/>
    </xf>
    <xf numFmtId="0" fontId="11" fillId="0" borderId="29" xfId="0" applyFont="1" applyBorder="1" applyAlignment="1">
      <alignment horizontal="left"/>
    </xf>
    <xf numFmtId="4" fontId="11" fillId="0" borderId="29" xfId="0" applyNumberFormat="1" applyFont="1" applyBorder="1" applyAlignment="1">
      <alignment horizontal="right"/>
    </xf>
    <xf numFmtId="0" fontId="11" fillId="0" borderId="29" xfId="0" applyFont="1" applyBorder="1" applyAlignment="1">
      <alignment/>
    </xf>
    <xf numFmtId="4" fontId="11" fillId="0" borderId="15" xfId="0" applyNumberFormat="1" applyFont="1" applyBorder="1" applyAlignment="1">
      <alignment/>
    </xf>
    <xf numFmtId="4" fontId="11" fillId="0" borderId="29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1" fontId="9" fillId="12" borderId="10" xfId="0" applyNumberFormat="1" applyFont="1" applyFill="1" applyBorder="1" applyAlignment="1">
      <alignment horizontal="center" wrapText="1"/>
    </xf>
    <xf numFmtId="1" fontId="0" fillId="12" borderId="10" xfId="0" applyNumberFormat="1" applyFont="1" applyFill="1" applyBorder="1" applyAlignment="1">
      <alignment horizontal="center" wrapText="1"/>
    </xf>
    <xf numFmtId="1" fontId="9" fillId="12" borderId="30" xfId="0" applyNumberFormat="1" applyFont="1" applyFill="1" applyBorder="1" applyAlignment="1">
      <alignment horizontal="center" wrapText="1"/>
    </xf>
    <xf numFmtId="1" fontId="0" fillId="12" borderId="31" xfId="0" applyNumberFormat="1" applyFont="1" applyFill="1" applyBorder="1" applyAlignment="1">
      <alignment horizontal="center" wrapText="1"/>
    </xf>
    <xf numFmtId="1" fontId="0" fillId="12" borderId="10" xfId="0" applyNumberFormat="1" applyFill="1" applyBorder="1" applyAlignment="1">
      <alignment horizontal="center" wrapText="1"/>
    </xf>
    <xf numFmtId="0" fontId="10" fillId="12" borderId="10" xfId="0" applyFont="1" applyFill="1" applyBorder="1" applyAlignment="1">
      <alignment horizontal="center" wrapText="1"/>
    </xf>
    <xf numFmtId="0" fontId="0" fillId="12" borderId="10" xfId="0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SheetLayoutView="50" workbookViewId="0" topLeftCell="A1">
      <selection activeCell="A1" sqref="A1"/>
    </sheetView>
  </sheetViews>
  <sheetFormatPr defaultColWidth="9.140625" defaultRowHeight="12.75"/>
  <cols>
    <col min="1" max="1" width="7.28125" style="1" customWidth="1"/>
    <col min="2" max="2" width="14.7109375" style="17" customWidth="1"/>
    <col min="3" max="3" width="44.140625" style="0" customWidth="1"/>
    <col min="4" max="4" width="14.7109375" style="0" customWidth="1"/>
    <col min="5" max="5" width="15.421875" style="2" customWidth="1"/>
    <col min="6" max="6" width="15.7109375" style="2" customWidth="1"/>
    <col min="7" max="7" width="18.140625" style="2" customWidth="1"/>
    <col min="8" max="8" width="17.57421875" style="0" customWidth="1"/>
  </cols>
  <sheetData>
    <row r="1" spans="1:8" s="6" customFormat="1" ht="15">
      <c r="A1" s="3" t="s">
        <v>0</v>
      </c>
      <c r="B1" s="14"/>
      <c r="C1" s="4"/>
      <c r="D1" s="4"/>
      <c r="E1" s="5"/>
      <c r="F1" s="5"/>
      <c r="G1" s="5"/>
      <c r="H1" s="4"/>
    </row>
    <row r="2" spans="1:8" s="6" customFormat="1" ht="15">
      <c r="A2" s="3" t="s">
        <v>28</v>
      </c>
      <c r="B2" s="14"/>
      <c r="C2" s="4"/>
      <c r="D2" s="4"/>
      <c r="E2" s="5"/>
      <c r="F2" s="5"/>
      <c r="G2" s="5"/>
      <c r="H2" s="4"/>
    </row>
    <row r="3" spans="2:8" s="6" customFormat="1" ht="14.25">
      <c r="B3" s="14"/>
      <c r="C3" s="4"/>
      <c r="D3" s="4"/>
      <c r="E3" s="5"/>
      <c r="F3" s="5"/>
      <c r="G3" s="5"/>
      <c r="H3" s="4"/>
    </row>
    <row r="4" spans="1:8" s="6" customFormat="1" ht="27" customHeight="1">
      <c r="A4" s="144" t="s">
        <v>104</v>
      </c>
      <c r="B4" s="142"/>
      <c r="C4" s="142"/>
      <c r="D4" s="142"/>
      <c r="E4" s="142"/>
      <c r="F4" s="142"/>
      <c r="G4" s="142"/>
      <c r="H4" s="142"/>
    </row>
    <row r="5" spans="1:8" s="6" customFormat="1" ht="14.25">
      <c r="A5" s="7"/>
      <c r="B5" s="15"/>
      <c r="C5" s="4"/>
      <c r="D5" s="4"/>
      <c r="E5" s="5"/>
      <c r="F5" s="5"/>
      <c r="G5" s="5"/>
      <c r="H5" s="4"/>
    </row>
    <row r="6" spans="1:8" s="6" customFormat="1" ht="15">
      <c r="A6" s="141" t="s">
        <v>91</v>
      </c>
      <c r="B6" s="142"/>
      <c r="C6" s="142"/>
      <c r="D6" s="142"/>
      <c r="E6" s="142"/>
      <c r="F6" s="142"/>
      <c r="G6" s="142"/>
      <c r="H6" s="142"/>
    </row>
    <row r="7" spans="1:8" s="6" customFormat="1" ht="12.75" customHeight="1">
      <c r="A7" s="7"/>
      <c r="B7" s="15"/>
      <c r="C7" s="4"/>
      <c r="D7" s="4"/>
      <c r="E7" s="5"/>
      <c r="F7" s="19"/>
      <c r="G7" s="19"/>
      <c r="H7" s="4"/>
    </row>
    <row r="8" spans="1:8" s="13" customFormat="1" ht="45.75" customHeight="1">
      <c r="A8" s="40" t="s">
        <v>1</v>
      </c>
      <c r="B8" s="40" t="s">
        <v>92</v>
      </c>
      <c r="C8" s="41" t="s">
        <v>27</v>
      </c>
      <c r="D8" s="42" t="s">
        <v>53</v>
      </c>
      <c r="E8" s="43" t="s">
        <v>52</v>
      </c>
      <c r="F8" s="44" t="s">
        <v>63</v>
      </c>
      <c r="G8" s="45" t="s">
        <v>57</v>
      </c>
      <c r="H8" s="46" t="s">
        <v>55</v>
      </c>
    </row>
    <row r="9" spans="1:8" s="13" customFormat="1" ht="15.75" customHeight="1">
      <c r="A9" s="145">
        <v>15100101</v>
      </c>
      <c r="B9" s="149"/>
      <c r="C9" s="150" t="s">
        <v>64</v>
      </c>
      <c r="D9" s="151"/>
      <c r="E9" s="151"/>
      <c r="F9" s="25"/>
      <c r="G9" s="25"/>
      <c r="H9" s="26"/>
    </row>
    <row r="10" spans="1:8" s="13" customFormat="1" ht="15.75" customHeight="1">
      <c r="A10" s="27"/>
      <c r="B10" s="28">
        <f>SUM(B11:B57)</f>
        <v>333000</v>
      </c>
      <c r="C10" s="29" t="s">
        <v>65</v>
      </c>
      <c r="D10" s="58"/>
      <c r="E10" s="58"/>
      <c r="F10" s="30"/>
      <c r="G10" s="30"/>
      <c r="H10" s="31">
        <v>24</v>
      </c>
    </row>
    <row r="11" spans="1:8" s="18" customFormat="1" ht="15" customHeight="1">
      <c r="A11" s="59">
        <v>3211</v>
      </c>
      <c r="B11" s="60">
        <f>E11</f>
        <v>15000</v>
      </c>
      <c r="C11" s="59" t="s">
        <v>2</v>
      </c>
      <c r="D11" s="60"/>
      <c r="E11" s="61">
        <v>15000</v>
      </c>
      <c r="F11" s="62"/>
      <c r="G11" s="62"/>
      <c r="H11" s="63" t="s">
        <v>56</v>
      </c>
    </row>
    <row r="12" spans="1:8" s="12" customFormat="1" ht="12">
      <c r="A12" s="53">
        <v>3213</v>
      </c>
      <c r="B12" s="54">
        <f>E12</f>
        <v>5000</v>
      </c>
      <c r="C12" s="55" t="s">
        <v>32</v>
      </c>
      <c r="D12" s="56"/>
      <c r="E12" s="64">
        <v>5000</v>
      </c>
      <c r="F12" s="57"/>
      <c r="G12" s="57"/>
      <c r="H12" s="55" t="s">
        <v>56</v>
      </c>
    </row>
    <row r="13" spans="1:8" s="12" customFormat="1" ht="12">
      <c r="A13" s="53">
        <v>3221</v>
      </c>
      <c r="B13" s="54">
        <f>SUM(E14:E18)</f>
        <v>40000</v>
      </c>
      <c r="C13" s="55" t="s">
        <v>33</v>
      </c>
      <c r="D13" s="65"/>
      <c r="E13" s="66"/>
      <c r="F13" s="66"/>
      <c r="G13" s="66"/>
      <c r="H13" s="55"/>
    </row>
    <row r="14" spans="1:8" s="11" customFormat="1" ht="12">
      <c r="A14" s="67">
        <v>32211</v>
      </c>
      <c r="B14" s="68"/>
      <c r="C14" s="69" t="s">
        <v>4</v>
      </c>
      <c r="D14" s="70">
        <f>E14/1.25</f>
        <v>16000</v>
      </c>
      <c r="E14" s="71">
        <v>20000</v>
      </c>
      <c r="F14" s="57" t="s">
        <v>29</v>
      </c>
      <c r="G14" s="57" t="s">
        <v>60</v>
      </c>
      <c r="H14" s="55" t="s">
        <v>56</v>
      </c>
    </row>
    <row r="15" spans="1:8" s="11" customFormat="1" ht="12">
      <c r="A15" s="67">
        <v>32212</v>
      </c>
      <c r="B15" s="68"/>
      <c r="C15" s="69" t="s">
        <v>5</v>
      </c>
      <c r="D15" s="70">
        <f>E15/1.05</f>
        <v>2857.142857142857</v>
      </c>
      <c r="E15" s="71">
        <v>3000</v>
      </c>
      <c r="F15" s="57" t="s">
        <v>29</v>
      </c>
      <c r="G15" s="57" t="s">
        <v>59</v>
      </c>
      <c r="H15" s="55" t="s">
        <v>56</v>
      </c>
    </row>
    <row r="16" spans="1:8" s="11" customFormat="1" ht="12">
      <c r="A16" s="67">
        <v>32214</v>
      </c>
      <c r="B16" s="68"/>
      <c r="C16" s="69" t="s">
        <v>6</v>
      </c>
      <c r="D16" s="70">
        <f>E16/1.25</f>
        <v>5600</v>
      </c>
      <c r="E16" s="71">
        <v>7000</v>
      </c>
      <c r="F16" s="57" t="s">
        <v>29</v>
      </c>
      <c r="G16" s="57" t="s">
        <v>60</v>
      </c>
      <c r="H16" s="55" t="s">
        <v>56</v>
      </c>
    </row>
    <row r="17" spans="1:8" s="11" customFormat="1" ht="12">
      <c r="A17" s="67">
        <v>32216</v>
      </c>
      <c r="B17" s="68"/>
      <c r="C17" s="69" t="s">
        <v>45</v>
      </c>
      <c r="D17" s="70">
        <f>E17/1.25</f>
        <v>2400</v>
      </c>
      <c r="E17" s="71">
        <v>3000</v>
      </c>
      <c r="F17" s="57" t="s">
        <v>29</v>
      </c>
      <c r="G17" s="57" t="s">
        <v>60</v>
      </c>
      <c r="H17" s="55" t="s">
        <v>56</v>
      </c>
    </row>
    <row r="18" spans="1:8" s="11" customFormat="1" ht="12">
      <c r="A18" s="67">
        <v>32219</v>
      </c>
      <c r="B18" s="68"/>
      <c r="C18" s="69" t="s">
        <v>7</v>
      </c>
      <c r="D18" s="70">
        <f>E18/1.25</f>
        <v>5600</v>
      </c>
      <c r="E18" s="71">
        <v>7000</v>
      </c>
      <c r="F18" s="57" t="s">
        <v>29</v>
      </c>
      <c r="G18" s="57" t="s">
        <v>60</v>
      </c>
      <c r="H18" s="55" t="s">
        <v>56</v>
      </c>
    </row>
    <row r="19" spans="1:8" s="12" customFormat="1" ht="12">
      <c r="A19" s="72">
        <v>3223</v>
      </c>
      <c r="B19" s="73">
        <f>SUM(E20:E21)</f>
        <v>110000</v>
      </c>
      <c r="C19" s="74" t="s">
        <v>34</v>
      </c>
      <c r="D19" s="75"/>
      <c r="E19" s="76"/>
      <c r="F19" s="76"/>
      <c r="G19" s="76"/>
      <c r="H19" s="77"/>
    </row>
    <row r="20" spans="1:8" s="11" customFormat="1" ht="12">
      <c r="A20" s="78">
        <v>32231</v>
      </c>
      <c r="B20" s="79"/>
      <c r="C20" s="80" t="s">
        <v>8</v>
      </c>
      <c r="D20" s="81">
        <f>E20/1.25</f>
        <v>32000</v>
      </c>
      <c r="E20" s="82">
        <v>40000</v>
      </c>
      <c r="F20" s="83" t="s">
        <v>29</v>
      </c>
      <c r="G20" s="84" t="s">
        <v>61</v>
      </c>
      <c r="H20" s="74" t="s">
        <v>56</v>
      </c>
    </row>
    <row r="21" spans="1:8" s="11" customFormat="1" ht="12">
      <c r="A21" s="85">
        <v>32239</v>
      </c>
      <c r="B21" s="86"/>
      <c r="C21" s="87" t="s">
        <v>9</v>
      </c>
      <c r="D21" s="88">
        <f>E21/1.25</f>
        <v>56000</v>
      </c>
      <c r="E21" s="89">
        <v>70000</v>
      </c>
      <c r="F21" s="90" t="s">
        <v>30</v>
      </c>
      <c r="G21" s="57" t="s">
        <v>59</v>
      </c>
      <c r="H21" s="55" t="s">
        <v>56</v>
      </c>
    </row>
    <row r="22" spans="1:8" s="12" customFormat="1" ht="12">
      <c r="A22" s="91">
        <v>3224</v>
      </c>
      <c r="B22" s="92">
        <f>SUM(E23:E25)</f>
        <v>10000</v>
      </c>
      <c r="C22" s="93" t="s">
        <v>22</v>
      </c>
      <c r="D22" s="94"/>
      <c r="E22" s="95"/>
      <c r="F22" s="96"/>
      <c r="G22" s="66"/>
      <c r="H22" s="97"/>
    </row>
    <row r="23" spans="1:8" s="11" customFormat="1" ht="12">
      <c r="A23" s="85">
        <v>32241</v>
      </c>
      <c r="B23" s="86"/>
      <c r="C23" s="87" t="s">
        <v>22</v>
      </c>
      <c r="D23" s="88">
        <f>E23/1.25</f>
        <v>4000</v>
      </c>
      <c r="E23" s="89">
        <v>5000</v>
      </c>
      <c r="F23" s="90" t="s">
        <v>29</v>
      </c>
      <c r="G23" s="57" t="s">
        <v>60</v>
      </c>
      <c r="H23" s="55" t="s">
        <v>56</v>
      </c>
    </row>
    <row r="24" spans="1:8" s="11" customFormat="1" ht="12">
      <c r="A24" s="85">
        <v>32242</v>
      </c>
      <c r="B24" s="86"/>
      <c r="C24" s="87" t="s">
        <v>23</v>
      </c>
      <c r="D24" s="88">
        <f>E24/1.25</f>
        <v>3200</v>
      </c>
      <c r="E24" s="89">
        <v>4000</v>
      </c>
      <c r="F24" s="90" t="s">
        <v>29</v>
      </c>
      <c r="G24" s="57" t="s">
        <v>60</v>
      </c>
      <c r="H24" s="55" t="s">
        <v>56</v>
      </c>
    </row>
    <row r="25" spans="1:8" s="11" customFormat="1" ht="12">
      <c r="A25" s="85">
        <v>32244</v>
      </c>
      <c r="B25" s="86"/>
      <c r="C25" s="87" t="s">
        <v>24</v>
      </c>
      <c r="D25" s="88">
        <f>E25/1.25</f>
        <v>800</v>
      </c>
      <c r="E25" s="89">
        <v>1000</v>
      </c>
      <c r="F25" s="90" t="s">
        <v>29</v>
      </c>
      <c r="G25" s="57" t="s">
        <v>60</v>
      </c>
      <c r="H25" s="55" t="s">
        <v>56</v>
      </c>
    </row>
    <row r="26" spans="1:8" s="12" customFormat="1" ht="12">
      <c r="A26" s="91">
        <v>3225</v>
      </c>
      <c r="B26" s="92">
        <f>SUM(E26)</f>
        <v>3000</v>
      </c>
      <c r="C26" s="93" t="s">
        <v>40</v>
      </c>
      <c r="D26" s="98">
        <f>E26/1.25</f>
        <v>2400</v>
      </c>
      <c r="E26" s="99">
        <v>3000</v>
      </c>
      <c r="F26" s="90" t="s">
        <v>29</v>
      </c>
      <c r="G26" s="57" t="s">
        <v>60</v>
      </c>
      <c r="H26" s="55" t="s">
        <v>56</v>
      </c>
    </row>
    <row r="27" spans="1:8" s="12" customFormat="1" ht="12">
      <c r="A27" s="91">
        <v>3227</v>
      </c>
      <c r="B27" s="92">
        <f>E27</f>
        <v>2000</v>
      </c>
      <c r="C27" s="93" t="s">
        <v>41</v>
      </c>
      <c r="D27" s="98">
        <f>E27/1.25</f>
        <v>1600</v>
      </c>
      <c r="E27" s="99">
        <v>2000</v>
      </c>
      <c r="F27" s="90" t="s">
        <v>29</v>
      </c>
      <c r="G27" s="57" t="s">
        <v>59</v>
      </c>
      <c r="H27" s="55" t="s">
        <v>56</v>
      </c>
    </row>
    <row r="28" spans="1:8" s="12" customFormat="1" ht="12">
      <c r="A28" s="91">
        <v>3231</v>
      </c>
      <c r="B28" s="92">
        <f>SUM(E29:E31)</f>
        <v>14000</v>
      </c>
      <c r="C28" s="93" t="s">
        <v>35</v>
      </c>
      <c r="D28" s="94"/>
      <c r="E28" s="95"/>
      <c r="F28" s="96"/>
      <c r="G28" s="66"/>
      <c r="H28" s="97"/>
    </row>
    <row r="29" spans="1:8" s="11" customFormat="1" ht="12">
      <c r="A29" s="85">
        <v>32311</v>
      </c>
      <c r="B29" s="86"/>
      <c r="C29" s="87" t="s">
        <v>10</v>
      </c>
      <c r="D29" s="88">
        <f>E29/1.25</f>
        <v>8800</v>
      </c>
      <c r="E29" s="89">
        <v>11000</v>
      </c>
      <c r="F29" s="90" t="s">
        <v>29</v>
      </c>
      <c r="G29" s="57" t="s">
        <v>61</v>
      </c>
      <c r="H29" s="55" t="s">
        <v>56</v>
      </c>
    </row>
    <row r="30" spans="1:8" s="11" customFormat="1" ht="12">
      <c r="A30" s="85">
        <v>32313</v>
      </c>
      <c r="B30" s="86"/>
      <c r="C30" s="87" t="s">
        <v>11</v>
      </c>
      <c r="D30" s="88">
        <f>E30/1.25</f>
        <v>1600</v>
      </c>
      <c r="E30" s="89">
        <v>2000</v>
      </c>
      <c r="F30" s="90" t="s">
        <v>29</v>
      </c>
      <c r="G30" s="57" t="s">
        <v>61</v>
      </c>
      <c r="H30" s="55" t="s">
        <v>56</v>
      </c>
    </row>
    <row r="31" spans="1:8" s="11" customFormat="1" ht="12">
      <c r="A31" s="85">
        <v>32319</v>
      </c>
      <c r="B31" s="86"/>
      <c r="C31" s="87" t="s">
        <v>46</v>
      </c>
      <c r="D31" s="88">
        <f>E31/1.25</f>
        <v>800</v>
      </c>
      <c r="E31" s="89">
        <v>1000</v>
      </c>
      <c r="F31" s="90" t="s">
        <v>29</v>
      </c>
      <c r="G31" s="57" t="s">
        <v>59</v>
      </c>
      <c r="H31" s="55" t="s">
        <v>56</v>
      </c>
    </row>
    <row r="32" spans="1:8" s="12" customFormat="1" ht="12">
      <c r="A32" s="91">
        <v>3232</v>
      </c>
      <c r="B32" s="92">
        <f>SUM(E33:E35)</f>
        <v>30000</v>
      </c>
      <c r="C32" s="93" t="s">
        <v>36</v>
      </c>
      <c r="D32" s="94"/>
      <c r="E32" s="95"/>
      <c r="F32" s="96"/>
      <c r="G32" s="66"/>
      <c r="H32" s="97"/>
    </row>
    <row r="33" spans="1:8" s="11" customFormat="1" ht="12">
      <c r="A33" s="85">
        <v>32321</v>
      </c>
      <c r="B33" s="86"/>
      <c r="C33" s="87" t="s">
        <v>25</v>
      </c>
      <c r="D33" s="88">
        <f>E33/1.25</f>
        <v>12000</v>
      </c>
      <c r="E33" s="89">
        <v>15000</v>
      </c>
      <c r="F33" s="90" t="s">
        <v>29</v>
      </c>
      <c r="G33" s="57" t="s">
        <v>60</v>
      </c>
      <c r="H33" s="55" t="s">
        <v>56</v>
      </c>
    </row>
    <row r="34" spans="1:8" s="11" customFormat="1" ht="12">
      <c r="A34" s="85">
        <v>32322</v>
      </c>
      <c r="B34" s="86"/>
      <c r="C34" s="87" t="s">
        <v>26</v>
      </c>
      <c r="D34" s="88">
        <f>E34/1.25</f>
        <v>6400</v>
      </c>
      <c r="E34" s="89">
        <v>8000</v>
      </c>
      <c r="F34" s="90" t="s">
        <v>29</v>
      </c>
      <c r="G34" s="57" t="s">
        <v>60</v>
      </c>
      <c r="H34" s="55" t="s">
        <v>56</v>
      </c>
    </row>
    <row r="35" spans="1:8" s="11" customFormat="1" ht="12">
      <c r="A35" s="85">
        <v>32329</v>
      </c>
      <c r="B35" s="86"/>
      <c r="C35" s="87" t="s">
        <v>47</v>
      </c>
      <c r="D35" s="88">
        <f>E35/1.25</f>
        <v>5600</v>
      </c>
      <c r="E35" s="89">
        <v>7000</v>
      </c>
      <c r="F35" s="90" t="s">
        <v>29</v>
      </c>
      <c r="G35" s="57" t="s">
        <v>60</v>
      </c>
      <c r="H35" s="55" t="s">
        <v>56</v>
      </c>
    </row>
    <row r="36" spans="1:8" s="12" customFormat="1" ht="12">
      <c r="A36" s="91">
        <v>3233</v>
      </c>
      <c r="B36" s="92">
        <f>SUM(E36)</f>
        <v>2000</v>
      </c>
      <c r="C36" s="93" t="s">
        <v>42</v>
      </c>
      <c r="D36" s="98">
        <v>2000</v>
      </c>
      <c r="E36" s="99">
        <v>2000</v>
      </c>
      <c r="F36" s="90" t="s">
        <v>29</v>
      </c>
      <c r="G36" s="57" t="s">
        <v>61</v>
      </c>
      <c r="H36" s="55" t="s">
        <v>56</v>
      </c>
    </row>
    <row r="37" spans="1:8" s="12" customFormat="1" ht="12">
      <c r="A37" s="91">
        <v>3234</v>
      </c>
      <c r="B37" s="92">
        <f>SUM(E38:E42)</f>
        <v>60000</v>
      </c>
      <c r="C37" s="93" t="s">
        <v>37</v>
      </c>
      <c r="D37" s="94"/>
      <c r="E37" s="95"/>
      <c r="F37" s="96"/>
      <c r="G37" s="66"/>
      <c r="H37" s="97"/>
    </row>
    <row r="38" spans="1:8" s="11" customFormat="1" ht="12">
      <c r="A38" s="85">
        <v>32341</v>
      </c>
      <c r="B38" s="86"/>
      <c r="C38" s="87" t="s">
        <v>12</v>
      </c>
      <c r="D38" s="88">
        <v>14160</v>
      </c>
      <c r="E38" s="89">
        <v>17000</v>
      </c>
      <c r="F38" s="90" t="s">
        <v>29</v>
      </c>
      <c r="G38" s="57" t="s">
        <v>61</v>
      </c>
      <c r="H38" s="55" t="s">
        <v>56</v>
      </c>
    </row>
    <row r="39" spans="1:8" s="11" customFormat="1" ht="12">
      <c r="A39" s="85">
        <v>32342</v>
      </c>
      <c r="B39" s="86"/>
      <c r="C39" s="87" t="s">
        <v>13</v>
      </c>
      <c r="D39" s="88">
        <f>E39/1.25</f>
        <v>12000</v>
      </c>
      <c r="E39" s="89">
        <v>15000</v>
      </c>
      <c r="F39" s="90" t="s">
        <v>29</v>
      </c>
      <c r="G39" s="57" t="s">
        <v>61</v>
      </c>
      <c r="H39" s="55" t="s">
        <v>56</v>
      </c>
    </row>
    <row r="40" spans="1:8" s="11" customFormat="1" ht="12">
      <c r="A40" s="85">
        <v>32343</v>
      </c>
      <c r="B40" s="86"/>
      <c r="C40" s="87" t="s">
        <v>14</v>
      </c>
      <c r="D40" s="88">
        <f>E40/1.25</f>
        <v>1600</v>
      </c>
      <c r="E40" s="89">
        <v>2000</v>
      </c>
      <c r="F40" s="90" t="s">
        <v>29</v>
      </c>
      <c r="G40" s="57" t="s">
        <v>59</v>
      </c>
      <c r="H40" s="55" t="s">
        <v>56</v>
      </c>
    </row>
    <row r="41" spans="1:8" s="11" customFormat="1" ht="12">
      <c r="A41" s="85">
        <v>32344</v>
      </c>
      <c r="B41" s="86"/>
      <c r="C41" s="87" t="s">
        <v>15</v>
      </c>
      <c r="D41" s="88">
        <f>E41/1.25</f>
        <v>800</v>
      </c>
      <c r="E41" s="89">
        <v>1000</v>
      </c>
      <c r="F41" s="90" t="s">
        <v>29</v>
      </c>
      <c r="G41" s="57" t="s">
        <v>59</v>
      </c>
      <c r="H41" s="55" t="s">
        <v>56</v>
      </c>
    </row>
    <row r="42" spans="1:8" s="11" customFormat="1" ht="12">
      <c r="A42" s="85">
        <v>32349</v>
      </c>
      <c r="B42" s="86"/>
      <c r="C42" s="87" t="s">
        <v>16</v>
      </c>
      <c r="D42" s="88">
        <v>25000</v>
      </c>
      <c r="E42" s="89">
        <v>25000</v>
      </c>
      <c r="F42" s="90" t="s">
        <v>29</v>
      </c>
      <c r="G42" s="57" t="s">
        <v>61</v>
      </c>
      <c r="H42" s="55" t="s">
        <v>56</v>
      </c>
    </row>
    <row r="43" spans="1:8" s="12" customFormat="1" ht="12">
      <c r="A43" s="91">
        <v>3235</v>
      </c>
      <c r="B43" s="92">
        <f>SUM(E43)</f>
        <v>8000</v>
      </c>
      <c r="C43" s="93" t="s">
        <v>48</v>
      </c>
      <c r="D43" s="98">
        <f>E43/1.25</f>
        <v>6400</v>
      </c>
      <c r="E43" s="99">
        <v>8000</v>
      </c>
      <c r="F43" s="90" t="s">
        <v>29</v>
      </c>
      <c r="G43" s="57" t="s">
        <v>61</v>
      </c>
      <c r="H43" s="55" t="s">
        <v>56</v>
      </c>
    </row>
    <row r="44" spans="1:8" s="12" customFormat="1" ht="12">
      <c r="A44" s="91">
        <v>3236</v>
      </c>
      <c r="B44" s="92">
        <f>SUM(E45:E46)</f>
        <v>16000</v>
      </c>
      <c r="C44" s="93" t="s">
        <v>38</v>
      </c>
      <c r="D44" s="94"/>
      <c r="E44" s="95"/>
      <c r="F44" s="96"/>
      <c r="G44" s="66"/>
      <c r="H44" s="97"/>
    </row>
    <row r="45" spans="1:8" s="11" customFormat="1" ht="12">
      <c r="A45" s="85">
        <v>32361</v>
      </c>
      <c r="B45" s="86"/>
      <c r="C45" s="87" t="s">
        <v>17</v>
      </c>
      <c r="D45" s="88">
        <f>E45/1.25</f>
        <v>8000</v>
      </c>
      <c r="E45" s="89">
        <v>10000</v>
      </c>
      <c r="F45" s="90" t="s">
        <v>29</v>
      </c>
      <c r="G45" s="57" t="s">
        <v>61</v>
      </c>
      <c r="H45" s="55" t="s">
        <v>56</v>
      </c>
    </row>
    <row r="46" spans="1:8" s="11" customFormat="1" ht="12">
      <c r="A46" s="85">
        <v>32363</v>
      </c>
      <c r="B46" s="86"/>
      <c r="C46" s="87" t="s">
        <v>18</v>
      </c>
      <c r="D46" s="88">
        <f>E46/1.25</f>
        <v>4800</v>
      </c>
      <c r="E46" s="89">
        <v>6000</v>
      </c>
      <c r="F46" s="90" t="s">
        <v>29</v>
      </c>
      <c r="G46" s="57" t="s">
        <v>61</v>
      </c>
      <c r="H46" s="55" t="s">
        <v>56</v>
      </c>
    </row>
    <row r="47" spans="1:8" s="12" customFormat="1" ht="12">
      <c r="A47" s="91">
        <v>3237</v>
      </c>
      <c r="B47" s="92">
        <f>SUM(E47)</f>
        <v>1000</v>
      </c>
      <c r="C47" s="93" t="s">
        <v>49</v>
      </c>
      <c r="D47" s="98">
        <f>E47</f>
        <v>1000</v>
      </c>
      <c r="E47" s="99">
        <v>1000</v>
      </c>
      <c r="F47" s="90" t="s">
        <v>29</v>
      </c>
      <c r="G47" s="57" t="s">
        <v>61</v>
      </c>
      <c r="H47" s="55" t="s">
        <v>56</v>
      </c>
    </row>
    <row r="48" spans="1:8" s="12" customFormat="1" ht="12">
      <c r="A48" s="91">
        <v>3238</v>
      </c>
      <c r="B48" s="92">
        <f>SUM(E49:E50)</f>
        <v>1000</v>
      </c>
      <c r="C48" s="93" t="s">
        <v>43</v>
      </c>
      <c r="D48" s="94"/>
      <c r="E48" s="95"/>
      <c r="F48" s="96"/>
      <c r="G48" s="66"/>
      <c r="H48" s="97"/>
    </row>
    <row r="49" spans="1:8" s="11" customFormat="1" ht="12">
      <c r="A49" s="85">
        <v>32381</v>
      </c>
      <c r="B49" s="86"/>
      <c r="C49" s="87" t="s">
        <v>50</v>
      </c>
      <c r="D49" s="88">
        <f>E49/1.25</f>
        <v>400</v>
      </c>
      <c r="E49" s="89">
        <v>500</v>
      </c>
      <c r="F49" s="90" t="s">
        <v>29</v>
      </c>
      <c r="G49" s="57" t="s">
        <v>60</v>
      </c>
      <c r="H49" s="55" t="s">
        <v>56</v>
      </c>
    </row>
    <row r="50" spans="1:8" s="11" customFormat="1" ht="12">
      <c r="A50" s="85">
        <v>32389</v>
      </c>
      <c r="B50" s="86"/>
      <c r="C50" s="87" t="s">
        <v>19</v>
      </c>
      <c r="D50" s="88">
        <f>E50/1.25</f>
        <v>400</v>
      </c>
      <c r="E50" s="89">
        <v>500</v>
      </c>
      <c r="F50" s="90" t="s">
        <v>29</v>
      </c>
      <c r="G50" s="57" t="s">
        <v>60</v>
      </c>
      <c r="H50" s="55" t="s">
        <v>56</v>
      </c>
    </row>
    <row r="51" spans="1:8" s="12" customFormat="1" ht="12">
      <c r="A51" s="91">
        <v>3239</v>
      </c>
      <c r="B51" s="92">
        <f>SUM(E52:E53)</f>
        <v>2000</v>
      </c>
      <c r="C51" s="93" t="s">
        <v>39</v>
      </c>
      <c r="D51" s="94"/>
      <c r="E51" s="95"/>
      <c r="F51" s="96"/>
      <c r="G51" s="66"/>
      <c r="H51" s="97"/>
    </row>
    <row r="52" spans="1:8" s="11" customFormat="1" ht="12.75" customHeight="1">
      <c r="A52" s="85">
        <v>32391</v>
      </c>
      <c r="B52" s="86"/>
      <c r="C52" s="87" t="s">
        <v>20</v>
      </c>
      <c r="D52" s="88">
        <f>E52/1.25</f>
        <v>400</v>
      </c>
      <c r="E52" s="89">
        <v>500</v>
      </c>
      <c r="F52" s="90" t="s">
        <v>29</v>
      </c>
      <c r="G52" s="57" t="s">
        <v>60</v>
      </c>
      <c r="H52" s="55" t="s">
        <v>56</v>
      </c>
    </row>
    <row r="53" spans="1:8" s="11" customFormat="1" ht="12.75" customHeight="1">
      <c r="A53" s="85">
        <v>32399</v>
      </c>
      <c r="B53" s="86"/>
      <c r="C53" s="87" t="s">
        <v>21</v>
      </c>
      <c r="D53" s="88">
        <f>E53/1.25</f>
        <v>1200</v>
      </c>
      <c r="E53" s="89">
        <v>1500</v>
      </c>
      <c r="F53" s="90" t="s">
        <v>29</v>
      </c>
      <c r="G53" s="57" t="s">
        <v>60</v>
      </c>
      <c r="H53" s="55" t="s">
        <v>56</v>
      </c>
    </row>
    <row r="54" spans="1:8" s="12" customFormat="1" ht="12.75" customHeight="1">
      <c r="A54" s="91">
        <v>3292</v>
      </c>
      <c r="B54" s="92">
        <f>SUM(E54)</f>
        <v>10000</v>
      </c>
      <c r="C54" s="93" t="s">
        <v>69</v>
      </c>
      <c r="D54" s="98">
        <f>E54</f>
        <v>10000</v>
      </c>
      <c r="E54" s="99">
        <v>10000</v>
      </c>
      <c r="F54" s="90" t="s">
        <v>29</v>
      </c>
      <c r="G54" s="57" t="s">
        <v>61</v>
      </c>
      <c r="H54" s="55" t="s">
        <v>56</v>
      </c>
    </row>
    <row r="55" spans="1:8" s="12" customFormat="1" ht="12">
      <c r="A55" s="91">
        <v>3293</v>
      </c>
      <c r="B55" s="92">
        <f>SUM(E55)</f>
        <v>1000</v>
      </c>
      <c r="C55" s="93" t="s">
        <v>3</v>
      </c>
      <c r="D55" s="98">
        <f>E55/1.25</f>
        <v>800</v>
      </c>
      <c r="E55" s="99">
        <v>1000</v>
      </c>
      <c r="F55" s="90" t="s">
        <v>29</v>
      </c>
      <c r="G55" s="57" t="s">
        <v>60</v>
      </c>
      <c r="H55" s="55" t="s">
        <v>56</v>
      </c>
    </row>
    <row r="56" spans="1:8" s="12" customFormat="1" ht="12">
      <c r="A56" s="91">
        <v>3294</v>
      </c>
      <c r="B56" s="92">
        <f>SUM(E56)</f>
        <v>2000</v>
      </c>
      <c r="C56" s="93" t="s">
        <v>44</v>
      </c>
      <c r="D56" s="100">
        <f>E56</f>
        <v>2000</v>
      </c>
      <c r="E56" s="101">
        <v>2000</v>
      </c>
      <c r="F56" s="102" t="s">
        <v>29</v>
      </c>
      <c r="G56" s="57" t="s">
        <v>60</v>
      </c>
      <c r="H56" s="55" t="s">
        <v>56</v>
      </c>
    </row>
    <row r="57" spans="1:8" s="12" customFormat="1" ht="12">
      <c r="A57" s="91">
        <v>3295</v>
      </c>
      <c r="B57" s="92">
        <f>SUM(E57)</f>
        <v>1000</v>
      </c>
      <c r="C57" s="93" t="s">
        <v>93</v>
      </c>
      <c r="D57" s="100">
        <f>E57</f>
        <v>1000</v>
      </c>
      <c r="E57" s="101">
        <v>1000</v>
      </c>
      <c r="F57" s="102" t="s">
        <v>29</v>
      </c>
      <c r="G57" s="57" t="s">
        <v>59</v>
      </c>
      <c r="H57" s="55" t="s">
        <v>56</v>
      </c>
    </row>
    <row r="58" spans="1:8" s="11" customFormat="1" ht="11.25">
      <c r="A58" s="32"/>
      <c r="B58" s="33">
        <f>SUM(B59:B63)</f>
        <v>5000</v>
      </c>
      <c r="C58" s="34" t="s">
        <v>70</v>
      </c>
      <c r="D58" s="35"/>
      <c r="E58" s="36"/>
      <c r="F58" s="37"/>
      <c r="G58" s="38"/>
      <c r="H58" s="39">
        <v>21</v>
      </c>
    </row>
    <row r="59" spans="1:8" s="11" customFormat="1" ht="11.25">
      <c r="A59" s="91">
        <v>3211</v>
      </c>
      <c r="B59" s="92">
        <f>SUM(E59)</f>
        <v>1000</v>
      </c>
      <c r="C59" s="93" t="s">
        <v>71</v>
      </c>
      <c r="D59" s="98"/>
      <c r="E59" s="99">
        <v>1000</v>
      </c>
      <c r="F59" s="90"/>
      <c r="G59" s="57"/>
      <c r="H59" s="55" t="s">
        <v>68</v>
      </c>
    </row>
    <row r="60" spans="1:8" s="11" customFormat="1" ht="11.25">
      <c r="A60" s="91">
        <v>3221</v>
      </c>
      <c r="B60" s="92">
        <f>SUM(E60)</f>
        <v>1000</v>
      </c>
      <c r="C60" s="93" t="s">
        <v>94</v>
      </c>
      <c r="D60" s="98">
        <f>E60/1.25</f>
        <v>800</v>
      </c>
      <c r="E60" s="99">
        <v>1000</v>
      </c>
      <c r="F60" s="90" t="s">
        <v>29</v>
      </c>
      <c r="G60" s="57" t="s">
        <v>60</v>
      </c>
      <c r="H60" s="55" t="s">
        <v>68</v>
      </c>
    </row>
    <row r="61" spans="1:8" s="11" customFormat="1" ht="11.25">
      <c r="A61" s="91">
        <v>3231</v>
      </c>
      <c r="B61" s="92">
        <f>SUM(E61)</f>
        <v>1000</v>
      </c>
      <c r="C61" s="93" t="s">
        <v>66</v>
      </c>
      <c r="D61" s="98">
        <f>E61/1.25</f>
        <v>800</v>
      </c>
      <c r="E61" s="99">
        <v>1000</v>
      </c>
      <c r="F61" s="90" t="s">
        <v>29</v>
      </c>
      <c r="G61" s="57" t="s">
        <v>60</v>
      </c>
      <c r="H61" s="55" t="s">
        <v>68</v>
      </c>
    </row>
    <row r="62" spans="1:8" s="11" customFormat="1" ht="11.25">
      <c r="A62" s="91">
        <v>3237</v>
      </c>
      <c r="B62" s="92">
        <f>SUM(E62)</f>
        <v>1000</v>
      </c>
      <c r="C62" s="93" t="s">
        <v>95</v>
      </c>
      <c r="D62" s="98">
        <f>E62</f>
        <v>1000</v>
      </c>
      <c r="E62" s="99">
        <v>1000</v>
      </c>
      <c r="F62" s="90" t="s">
        <v>29</v>
      </c>
      <c r="G62" s="57" t="s">
        <v>61</v>
      </c>
      <c r="H62" s="55" t="s">
        <v>68</v>
      </c>
    </row>
    <row r="63" spans="1:8" s="11" customFormat="1" ht="11.25">
      <c r="A63" s="91">
        <v>3293</v>
      </c>
      <c r="B63" s="92">
        <f>SUM(E63)</f>
        <v>1000</v>
      </c>
      <c r="C63" s="93" t="s">
        <v>67</v>
      </c>
      <c r="D63" s="98">
        <f>E63/1.25</f>
        <v>800</v>
      </c>
      <c r="E63" s="99">
        <v>1000</v>
      </c>
      <c r="F63" s="90" t="s">
        <v>29</v>
      </c>
      <c r="G63" s="57" t="s">
        <v>60</v>
      </c>
      <c r="H63" s="55" t="s">
        <v>68</v>
      </c>
    </row>
    <row r="64" spans="1:8" s="11" customFormat="1" ht="11.25">
      <c r="A64" s="32"/>
      <c r="B64" s="33">
        <f>SUM(B65:B69)</f>
        <v>85000</v>
      </c>
      <c r="C64" s="34" t="s">
        <v>70</v>
      </c>
      <c r="D64" s="35"/>
      <c r="E64" s="36"/>
      <c r="F64" s="37"/>
      <c r="G64" s="38"/>
      <c r="H64" s="39">
        <v>21</v>
      </c>
    </row>
    <row r="65" spans="1:8" s="11" customFormat="1" ht="11.25">
      <c r="A65" s="91">
        <v>3221</v>
      </c>
      <c r="B65" s="92">
        <f>SUM(E65)</f>
        <v>2000</v>
      </c>
      <c r="C65" s="93" t="s">
        <v>96</v>
      </c>
      <c r="D65" s="98">
        <f>E65/1.25</f>
        <v>1600</v>
      </c>
      <c r="E65" s="99">
        <v>2000</v>
      </c>
      <c r="F65" s="90" t="s">
        <v>29</v>
      </c>
      <c r="G65" s="57" t="s">
        <v>60</v>
      </c>
      <c r="H65" s="55" t="s">
        <v>68</v>
      </c>
    </row>
    <row r="66" spans="1:8" s="11" customFormat="1" ht="11.25">
      <c r="A66" s="91">
        <v>3225</v>
      </c>
      <c r="B66" s="92">
        <f>SUM(E66)</f>
        <v>5000</v>
      </c>
      <c r="C66" s="93" t="s">
        <v>97</v>
      </c>
      <c r="D66" s="98">
        <f>E66/1.25</f>
        <v>4000</v>
      </c>
      <c r="E66" s="99">
        <v>5000</v>
      </c>
      <c r="F66" s="90" t="s">
        <v>29</v>
      </c>
      <c r="G66" s="57" t="s">
        <v>60</v>
      </c>
      <c r="H66" s="55" t="s">
        <v>68</v>
      </c>
    </row>
    <row r="67" spans="1:8" s="11" customFormat="1" ht="11.25">
      <c r="A67" s="91">
        <v>4227</v>
      </c>
      <c r="B67" s="92">
        <f>SUM(E67)</f>
        <v>25000</v>
      </c>
      <c r="C67" s="93" t="s">
        <v>98</v>
      </c>
      <c r="D67" s="98">
        <f>E67/1.25</f>
        <v>20000</v>
      </c>
      <c r="E67" s="99">
        <v>25000</v>
      </c>
      <c r="F67" s="90" t="s">
        <v>29</v>
      </c>
      <c r="G67" s="57" t="s">
        <v>60</v>
      </c>
      <c r="H67" s="55" t="s">
        <v>68</v>
      </c>
    </row>
    <row r="68" spans="1:8" s="11" customFormat="1" ht="11.25">
      <c r="A68" s="91">
        <v>4241</v>
      </c>
      <c r="B68" s="92">
        <f>SUM(E68)</f>
        <v>3000</v>
      </c>
      <c r="C68" s="93" t="s">
        <v>99</v>
      </c>
      <c r="D68" s="98">
        <f>E68/1.25</f>
        <v>2400</v>
      </c>
      <c r="E68" s="99">
        <v>3000</v>
      </c>
      <c r="F68" s="90" t="s">
        <v>29</v>
      </c>
      <c r="G68" s="57" t="s">
        <v>60</v>
      </c>
      <c r="H68" s="55" t="s">
        <v>68</v>
      </c>
    </row>
    <row r="69" spans="1:8" s="11" customFormat="1" ht="11.25">
      <c r="A69" s="91">
        <v>4241</v>
      </c>
      <c r="B69" s="92">
        <f>SUM(E69)</f>
        <v>50000</v>
      </c>
      <c r="C69" s="93" t="s">
        <v>100</v>
      </c>
      <c r="D69" s="98">
        <f>E69/1.25</f>
        <v>40000</v>
      </c>
      <c r="E69" s="99">
        <v>50000</v>
      </c>
      <c r="F69" s="90" t="s">
        <v>29</v>
      </c>
      <c r="G69" s="57" t="s">
        <v>60</v>
      </c>
      <c r="H69" s="55" t="s">
        <v>68</v>
      </c>
    </row>
    <row r="70" spans="1:8" s="11" customFormat="1" ht="11.25">
      <c r="A70" s="32"/>
      <c r="B70" s="33">
        <f>SUM(B71)</f>
        <v>1000</v>
      </c>
      <c r="C70" s="34" t="s">
        <v>74</v>
      </c>
      <c r="D70" s="35"/>
      <c r="E70" s="36"/>
      <c r="F70" s="37"/>
      <c r="G70" s="38"/>
      <c r="H70" s="39">
        <v>31</v>
      </c>
    </row>
    <row r="71" spans="1:8" s="11" customFormat="1" ht="11.25">
      <c r="A71" s="103">
        <v>3221</v>
      </c>
      <c r="B71" s="104">
        <f>SUM(E71)</f>
        <v>1000</v>
      </c>
      <c r="C71" s="105" t="s">
        <v>33</v>
      </c>
      <c r="D71" s="98">
        <f>E71/1.25</f>
        <v>800</v>
      </c>
      <c r="E71" s="99">
        <v>1000</v>
      </c>
      <c r="F71" s="90" t="s">
        <v>29</v>
      </c>
      <c r="G71" s="57" t="s">
        <v>60</v>
      </c>
      <c r="H71" s="55" t="s">
        <v>74</v>
      </c>
    </row>
    <row r="72" spans="1:8" s="11" customFormat="1" ht="12.75">
      <c r="A72" s="106"/>
      <c r="B72" s="107">
        <f>SUM(B73:B74)</f>
        <v>146000</v>
      </c>
      <c r="C72" s="108" t="s">
        <v>80</v>
      </c>
      <c r="D72" s="109"/>
      <c r="E72" s="110"/>
      <c r="F72" s="111"/>
      <c r="G72" s="112"/>
      <c r="H72" s="113">
        <v>445</v>
      </c>
    </row>
    <row r="73" spans="1:8" s="11" customFormat="1" ht="11.25">
      <c r="A73" s="91">
        <v>3237</v>
      </c>
      <c r="B73" s="92">
        <f>SUM(E73)</f>
        <v>6000</v>
      </c>
      <c r="C73" s="93" t="s">
        <v>49</v>
      </c>
      <c r="D73" s="98">
        <f>E73</f>
        <v>6000</v>
      </c>
      <c r="E73" s="99">
        <v>6000</v>
      </c>
      <c r="F73" s="90" t="s">
        <v>29</v>
      </c>
      <c r="G73" s="57" t="s">
        <v>61</v>
      </c>
      <c r="H73" s="55" t="s">
        <v>81</v>
      </c>
    </row>
    <row r="74" spans="1:8" s="11" customFormat="1" ht="11.25">
      <c r="A74" s="72">
        <v>3299</v>
      </c>
      <c r="B74" s="73">
        <f>E74</f>
        <v>140000</v>
      </c>
      <c r="C74" s="74" t="s">
        <v>73</v>
      </c>
      <c r="D74" s="114">
        <f>E74/1.25</f>
        <v>112000</v>
      </c>
      <c r="E74" s="115">
        <v>140000</v>
      </c>
      <c r="F74" s="83" t="s">
        <v>29</v>
      </c>
      <c r="G74" s="84" t="s">
        <v>60</v>
      </c>
      <c r="H74" s="74" t="s">
        <v>81</v>
      </c>
    </row>
    <row r="75" spans="1:8" s="12" customFormat="1" ht="12">
      <c r="A75" s="116"/>
      <c r="B75" s="117">
        <f>SUM(B76:B77)</f>
        <v>7000</v>
      </c>
      <c r="C75" s="118" t="s">
        <v>58</v>
      </c>
      <c r="D75" s="119"/>
      <c r="E75" s="38"/>
      <c r="F75" s="38"/>
      <c r="G75" s="38"/>
      <c r="H75" s="39">
        <v>71</v>
      </c>
    </row>
    <row r="76" spans="1:8" s="12" customFormat="1" ht="12">
      <c r="A76" s="103">
        <v>3241</v>
      </c>
      <c r="B76" s="104">
        <f>SUM(E76)</f>
        <v>1000</v>
      </c>
      <c r="C76" s="105" t="s">
        <v>72</v>
      </c>
      <c r="D76" s="100"/>
      <c r="E76" s="101">
        <v>1000</v>
      </c>
      <c r="F76" s="102"/>
      <c r="G76" s="57" t="s">
        <v>61</v>
      </c>
      <c r="H76" s="55" t="s">
        <v>58</v>
      </c>
    </row>
    <row r="77" spans="1:8" s="12" customFormat="1" ht="12">
      <c r="A77" s="59">
        <v>4221</v>
      </c>
      <c r="B77" s="60">
        <f>SUM(E77)</f>
        <v>6000</v>
      </c>
      <c r="C77" s="59" t="s">
        <v>62</v>
      </c>
      <c r="D77" s="56">
        <f>E77/1.25</f>
        <v>4800</v>
      </c>
      <c r="E77" s="57">
        <v>6000</v>
      </c>
      <c r="F77" s="57" t="s">
        <v>29</v>
      </c>
      <c r="G77" s="57" t="s">
        <v>59</v>
      </c>
      <c r="H77" s="55" t="s">
        <v>58</v>
      </c>
    </row>
    <row r="78" spans="1:8" s="12" customFormat="1" ht="12">
      <c r="A78" s="116"/>
      <c r="B78" s="117">
        <f>SUM(B79)</f>
        <v>5000</v>
      </c>
      <c r="C78" s="118" t="s">
        <v>82</v>
      </c>
      <c r="D78" s="119"/>
      <c r="E78" s="38"/>
      <c r="F78" s="38"/>
      <c r="G78" s="38"/>
      <c r="H78" s="39">
        <v>71</v>
      </c>
    </row>
    <row r="79" spans="1:8" s="12" customFormat="1" ht="12">
      <c r="A79" s="53">
        <v>3221</v>
      </c>
      <c r="B79" s="54">
        <f>SUM(E80:E81)</f>
        <v>5000</v>
      </c>
      <c r="C79" s="55" t="s">
        <v>33</v>
      </c>
      <c r="D79" s="65"/>
      <c r="E79" s="66"/>
      <c r="F79" s="66"/>
      <c r="G79" s="66"/>
      <c r="H79" s="55"/>
    </row>
    <row r="80" spans="1:8" s="12" customFormat="1" ht="12">
      <c r="A80" s="67">
        <v>32211</v>
      </c>
      <c r="B80" s="68"/>
      <c r="C80" s="69" t="s">
        <v>4</v>
      </c>
      <c r="D80" s="70">
        <f>E80/1.25</f>
        <v>3200</v>
      </c>
      <c r="E80" s="71">
        <v>4000</v>
      </c>
      <c r="F80" s="57" t="s">
        <v>29</v>
      </c>
      <c r="G80" s="57" t="s">
        <v>60</v>
      </c>
      <c r="H80" s="55" t="s">
        <v>58</v>
      </c>
    </row>
    <row r="81" spans="1:8" s="12" customFormat="1" ht="12">
      <c r="A81" s="67">
        <v>32219</v>
      </c>
      <c r="B81" s="68"/>
      <c r="C81" s="69" t="s">
        <v>7</v>
      </c>
      <c r="D81" s="70">
        <f>E81/1.25</f>
        <v>800</v>
      </c>
      <c r="E81" s="71">
        <v>1000</v>
      </c>
      <c r="F81" s="57" t="s">
        <v>29</v>
      </c>
      <c r="G81" s="57" t="s">
        <v>60</v>
      </c>
      <c r="H81" s="55" t="s">
        <v>58</v>
      </c>
    </row>
    <row r="82" spans="1:8" s="12" customFormat="1" ht="12.75">
      <c r="A82" s="145">
        <v>15100110</v>
      </c>
      <c r="B82" s="146"/>
      <c r="C82" s="52" t="s">
        <v>75</v>
      </c>
      <c r="D82" s="125"/>
      <c r="E82" s="125"/>
      <c r="F82" s="25"/>
      <c r="G82" s="25"/>
      <c r="H82" s="52"/>
    </row>
    <row r="83" spans="1:8" s="12" customFormat="1" ht="12">
      <c r="A83" s="116"/>
      <c r="B83" s="117">
        <f>SUM(B84:B84)</f>
        <v>50000</v>
      </c>
      <c r="C83" s="118" t="s">
        <v>101</v>
      </c>
      <c r="D83" s="119"/>
      <c r="E83" s="126"/>
      <c r="F83" s="38"/>
      <c r="G83" s="38"/>
      <c r="H83" s="39">
        <v>26</v>
      </c>
    </row>
    <row r="84" spans="1:8" s="12" customFormat="1" ht="12">
      <c r="A84" s="53">
        <v>3299</v>
      </c>
      <c r="B84" s="54">
        <f>E84</f>
        <v>50000</v>
      </c>
      <c r="C84" s="127" t="s">
        <v>73</v>
      </c>
      <c r="D84" s="128">
        <f>E84/1.25</f>
        <v>40000</v>
      </c>
      <c r="E84" s="102">
        <v>50000</v>
      </c>
      <c r="F84" s="57" t="s">
        <v>29</v>
      </c>
      <c r="G84" s="123" t="s">
        <v>60</v>
      </c>
      <c r="H84" s="124" t="s">
        <v>76</v>
      </c>
    </row>
    <row r="85" spans="1:8" s="12" customFormat="1" ht="12.75">
      <c r="A85" s="145"/>
      <c r="B85" s="146"/>
      <c r="C85" s="129" t="s">
        <v>84</v>
      </c>
      <c r="D85" s="130"/>
      <c r="E85" s="125"/>
      <c r="F85" s="131"/>
      <c r="G85" s="25"/>
      <c r="H85" s="52"/>
    </row>
    <row r="86" spans="1:8" s="12" customFormat="1" ht="12">
      <c r="A86" s="116"/>
      <c r="B86" s="117">
        <f>SUM(B87:B87)</f>
        <v>30000</v>
      </c>
      <c r="C86" s="118" t="s">
        <v>87</v>
      </c>
      <c r="D86" s="119"/>
      <c r="E86" s="126"/>
      <c r="F86" s="38"/>
      <c r="G86" s="38"/>
      <c r="H86" s="39">
        <v>26</v>
      </c>
    </row>
    <row r="87" spans="1:8" s="12" customFormat="1" ht="12">
      <c r="A87" s="53">
        <v>3222</v>
      </c>
      <c r="B87" s="54">
        <f>SUM(E88:E89)</f>
        <v>30000</v>
      </c>
      <c r="C87" s="55" t="s">
        <v>83</v>
      </c>
      <c r="D87" s="56"/>
      <c r="E87" s="57"/>
      <c r="F87" s="57"/>
      <c r="G87" s="57"/>
      <c r="H87" s="55"/>
    </row>
    <row r="88" spans="1:8" s="12" customFormat="1" ht="12">
      <c r="A88" s="67">
        <v>32224</v>
      </c>
      <c r="B88" s="68"/>
      <c r="C88" s="69" t="s">
        <v>85</v>
      </c>
      <c r="D88" s="70">
        <f>E88/1.25</f>
        <v>16000</v>
      </c>
      <c r="E88" s="71">
        <v>20000</v>
      </c>
      <c r="F88" s="57" t="s">
        <v>29</v>
      </c>
      <c r="G88" s="57" t="s">
        <v>61</v>
      </c>
      <c r="H88" s="55" t="s">
        <v>76</v>
      </c>
    </row>
    <row r="89" spans="1:8" s="12" customFormat="1" ht="12">
      <c r="A89" s="67">
        <v>32224</v>
      </c>
      <c r="B89" s="68"/>
      <c r="C89" s="69" t="s">
        <v>86</v>
      </c>
      <c r="D89" s="70">
        <f>E89/1.05</f>
        <v>9523.809523809523</v>
      </c>
      <c r="E89" s="71">
        <v>10000</v>
      </c>
      <c r="F89" s="57" t="s">
        <v>29</v>
      </c>
      <c r="G89" s="57" t="s">
        <v>61</v>
      </c>
      <c r="H89" s="55" t="s">
        <v>76</v>
      </c>
    </row>
    <row r="90" spans="1:8" s="12" customFormat="1" ht="12.75">
      <c r="A90" s="147">
        <v>15100111</v>
      </c>
      <c r="B90" s="148"/>
      <c r="C90" s="120" t="s">
        <v>78</v>
      </c>
      <c r="D90" s="132"/>
      <c r="E90" s="133"/>
      <c r="F90" s="121"/>
      <c r="G90" s="121"/>
      <c r="H90" s="122"/>
    </row>
    <row r="91" spans="1:8" s="12" customFormat="1" ht="12">
      <c r="A91" s="116"/>
      <c r="B91" s="117">
        <f>SUM(B92:B102)</f>
        <v>130000</v>
      </c>
      <c r="C91" s="118" t="s">
        <v>88</v>
      </c>
      <c r="D91" s="119"/>
      <c r="E91" s="126"/>
      <c r="F91" s="38"/>
      <c r="G91" s="38"/>
      <c r="H91" s="39">
        <v>26</v>
      </c>
    </row>
    <row r="92" spans="1:8" s="12" customFormat="1" ht="12">
      <c r="A92" s="72">
        <v>3211</v>
      </c>
      <c r="B92" s="73">
        <f>E92</f>
        <v>40000</v>
      </c>
      <c r="C92" s="74" t="s">
        <v>77</v>
      </c>
      <c r="D92" s="56"/>
      <c r="E92" s="134">
        <v>40000</v>
      </c>
      <c r="F92" s="57"/>
      <c r="G92" s="57"/>
      <c r="H92" s="55" t="s">
        <v>76</v>
      </c>
    </row>
    <row r="93" spans="1:8" s="12" customFormat="1" ht="12">
      <c r="A93" s="72">
        <v>3221</v>
      </c>
      <c r="B93" s="73">
        <f>SUM(E94:E96)</f>
        <v>15000</v>
      </c>
      <c r="C93" s="74" t="s">
        <v>33</v>
      </c>
      <c r="D93" s="56"/>
      <c r="E93" s="134"/>
      <c r="F93" s="57"/>
      <c r="G93" s="57"/>
      <c r="H93" s="55"/>
    </row>
    <row r="94" spans="1:8" s="12" customFormat="1" ht="12">
      <c r="A94" s="67">
        <v>32211</v>
      </c>
      <c r="B94" s="68"/>
      <c r="C94" s="69" t="s">
        <v>4</v>
      </c>
      <c r="D94" s="70">
        <f>E94/1.25</f>
        <v>5600</v>
      </c>
      <c r="E94" s="71">
        <v>7000</v>
      </c>
      <c r="F94" s="57" t="s">
        <v>29</v>
      </c>
      <c r="G94" s="57" t="s">
        <v>60</v>
      </c>
      <c r="H94" s="55" t="s">
        <v>76</v>
      </c>
    </row>
    <row r="95" spans="1:8" s="12" customFormat="1" ht="12">
      <c r="A95" s="67">
        <v>32212</v>
      </c>
      <c r="B95" s="68"/>
      <c r="C95" s="69" t="s">
        <v>5</v>
      </c>
      <c r="D95" s="70">
        <f>E95/1.05</f>
        <v>952.3809523809523</v>
      </c>
      <c r="E95" s="71">
        <v>1000</v>
      </c>
      <c r="F95" s="57" t="s">
        <v>29</v>
      </c>
      <c r="G95" s="57" t="s">
        <v>59</v>
      </c>
      <c r="H95" s="55" t="s">
        <v>76</v>
      </c>
    </row>
    <row r="96" spans="1:8" s="12" customFormat="1" ht="12">
      <c r="A96" s="67">
        <v>32219</v>
      </c>
      <c r="B96" s="68"/>
      <c r="C96" s="69" t="s">
        <v>7</v>
      </c>
      <c r="D96" s="70">
        <f>E96/1.25</f>
        <v>5600</v>
      </c>
      <c r="E96" s="71">
        <v>7000</v>
      </c>
      <c r="F96" s="57" t="s">
        <v>29</v>
      </c>
      <c r="G96" s="57" t="s">
        <v>60</v>
      </c>
      <c r="H96" s="55" t="s">
        <v>76</v>
      </c>
    </row>
    <row r="97" spans="1:8" s="12" customFormat="1" ht="12">
      <c r="A97" s="72">
        <v>3231</v>
      </c>
      <c r="B97" s="73">
        <f>SUM(E97)</f>
        <v>20000</v>
      </c>
      <c r="C97" s="93" t="s">
        <v>89</v>
      </c>
      <c r="D97" s="56">
        <f>E97/1.25</f>
        <v>16000</v>
      </c>
      <c r="E97" s="134">
        <v>20000</v>
      </c>
      <c r="F97" s="57" t="s">
        <v>29</v>
      </c>
      <c r="G97" s="57" t="s">
        <v>60</v>
      </c>
      <c r="H97" s="55" t="s">
        <v>76</v>
      </c>
    </row>
    <row r="98" spans="1:8" s="12" customFormat="1" ht="12">
      <c r="A98" s="135">
        <v>3241</v>
      </c>
      <c r="B98" s="136">
        <f>E98</f>
        <v>30000</v>
      </c>
      <c r="C98" s="137" t="s">
        <v>79</v>
      </c>
      <c r="D98" s="138">
        <f>E98/1.25</f>
        <v>24000</v>
      </c>
      <c r="E98" s="134">
        <v>30000</v>
      </c>
      <c r="F98" s="123" t="s">
        <v>29</v>
      </c>
      <c r="G98" s="123" t="s">
        <v>60</v>
      </c>
      <c r="H98" s="124" t="s">
        <v>76</v>
      </c>
    </row>
    <row r="99" spans="1:8" s="12" customFormat="1" ht="12">
      <c r="A99" s="53">
        <v>3292</v>
      </c>
      <c r="B99" s="54">
        <f>E99</f>
        <v>5000</v>
      </c>
      <c r="C99" s="55" t="s">
        <v>102</v>
      </c>
      <c r="D99" s="56">
        <f>E99/1.25</f>
        <v>4000</v>
      </c>
      <c r="E99" s="57">
        <v>5000</v>
      </c>
      <c r="F99" s="57" t="s">
        <v>29</v>
      </c>
      <c r="G99" s="57" t="s">
        <v>60</v>
      </c>
      <c r="H99" s="55" t="s">
        <v>76</v>
      </c>
    </row>
    <row r="100" spans="1:8" s="12" customFormat="1" ht="12">
      <c r="A100" s="135">
        <v>3293</v>
      </c>
      <c r="B100" s="136">
        <f>E100</f>
        <v>10000</v>
      </c>
      <c r="C100" s="137" t="s">
        <v>3</v>
      </c>
      <c r="D100" s="139">
        <f>E100/1.25</f>
        <v>8000</v>
      </c>
      <c r="E100" s="140">
        <v>10000</v>
      </c>
      <c r="F100" s="84" t="s">
        <v>29</v>
      </c>
      <c r="G100" s="84" t="s">
        <v>60</v>
      </c>
      <c r="H100" s="74" t="s">
        <v>76</v>
      </c>
    </row>
    <row r="101" spans="1:8" s="12" customFormat="1" ht="12">
      <c r="A101" s="53">
        <v>4221</v>
      </c>
      <c r="B101" s="54">
        <f>SUM(E102:E102)</f>
        <v>10000</v>
      </c>
      <c r="C101" s="55" t="s">
        <v>62</v>
      </c>
      <c r="D101" s="56"/>
      <c r="E101" s="57"/>
      <c r="F101" s="57"/>
      <c r="G101" s="57"/>
      <c r="H101" s="55"/>
    </row>
    <row r="102" spans="1:8" s="12" customFormat="1" ht="12">
      <c r="A102" s="67">
        <v>42211</v>
      </c>
      <c r="B102" s="68"/>
      <c r="C102" s="69" t="s">
        <v>90</v>
      </c>
      <c r="D102" s="70">
        <f>E102/1.25</f>
        <v>8000</v>
      </c>
      <c r="E102" s="71">
        <v>10000</v>
      </c>
      <c r="F102" s="57" t="s">
        <v>29</v>
      </c>
      <c r="G102" s="57" t="s">
        <v>60</v>
      </c>
      <c r="H102" s="55" t="s">
        <v>76</v>
      </c>
    </row>
    <row r="103" spans="1:8" s="12" customFormat="1" ht="12">
      <c r="A103" s="47"/>
      <c r="B103" s="48">
        <f>B10+B58+B64+B70+B72+B75+B83+B91+B86+B78</f>
        <v>792000</v>
      </c>
      <c r="C103" s="49" t="s">
        <v>54</v>
      </c>
      <c r="D103" s="50">
        <f>SUM(D10:D102)</f>
        <v>596293.3333333334</v>
      </c>
      <c r="E103" s="51">
        <f>SUM(E10:E102)</f>
        <v>792000</v>
      </c>
      <c r="F103" s="51"/>
      <c r="G103" s="51"/>
      <c r="H103" s="49"/>
    </row>
    <row r="104" spans="1:8" s="12" customFormat="1" ht="12">
      <c r="A104" s="20"/>
      <c r="B104" s="21"/>
      <c r="C104" s="22"/>
      <c r="D104" s="23"/>
      <c r="E104" s="24"/>
      <c r="F104" s="24"/>
      <c r="G104" s="24"/>
      <c r="H104" s="22"/>
    </row>
    <row r="105" spans="1:8" ht="42" customHeight="1">
      <c r="A105" s="143" t="s">
        <v>103</v>
      </c>
      <c r="B105" s="142"/>
      <c r="C105" s="142"/>
      <c r="D105" s="142"/>
      <c r="E105" s="142"/>
      <c r="F105" s="142"/>
      <c r="G105" s="142"/>
      <c r="H105" s="142"/>
    </row>
    <row r="106" spans="1:8" ht="14.25">
      <c r="A106" s="10"/>
      <c r="B106" s="16"/>
      <c r="C106" s="9"/>
      <c r="D106" s="9"/>
      <c r="E106" s="8"/>
      <c r="F106" s="8"/>
      <c r="G106" s="8"/>
      <c r="H106" s="9"/>
    </row>
    <row r="107" spans="2:8" ht="14.25">
      <c r="B107" s="8"/>
      <c r="C107" s="9"/>
      <c r="D107" s="9"/>
      <c r="E107" s="10"/>
      <c r="F107" s="8" t="s">
        <v>31</v>
      </c>
      <c r="G107" s="8"/>
      <c r="H107" s="9"/>
    </row>
    <row r="108" spans="2:8" ht="14.25">
      <c r="B108" s="8"/>
      <c r="C108" s="9"/>
      <c r="D108" s="9"/>
      <c r="E108" s="10"/>
      <c r="F108" s="8" t="s">
        <v>51</v>
      </c>
      <c r="G108" s="8"/>
      <c r="H108" s="9"/>
    </row>
    <row r="109" spans="2:8" ht="14.25">
      <c r="B109" s="16"/>
      <c r="C109" s="4"/>
      <c r="D109" s="4"/>
      <c r="E109" s="8"/>
      <c r="F109" s="8"/>
      <c r="G109" s="8"/>
      <c r="H109" s="9"/>
    </row>
  </sheetData>
  <sheetProtection selectLockedCells="1" selectUnlockedCells="1"/>
  <mergeCells count="8">
    <mergeCell ref="A6:H6"/>
    <mergeCell ref="A105:H105"/>
    <mergeCell ref="A4:H4"/>
    <mergeCell ref="A82:B82"/>
    <mergeCell ref="A90:B90"/>
    <mergeCell ref="A9:B9"/>
    <mergeCell ref="C9:E9"/>
    <mergeCell ref="A85:B85"/>
  </mergeCells>
  <printOptions/>
  <pageMargins left="0.8267716535433072" right="0.2362204724409449" top="0.7480314960629921" bottom="0.7480314960629921" header="0.31496062992125984" footer="0.31496062992125984"/>
  <pageSetup orientation="landscape" paperSize="9" scale="93" r:id="rId1"/>
  <rowBreaks count="2" manualBreakCount="2">
    <brk id="36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Tina Ujevića</dc:creator>
  <cp:keywords/>
  <dc:description/>
  <cp:lastModifiedBy>Korisnik</cp:lastModifiedBy>
  <cp:lastPrinted>2020-02-07T10:02:15Z</cp:lastPrinted>
  <dcterms:created xsi:type="dcterms:W3CDTF">2014-10-09T12:39:09Z</dcterms:created>
  <dcterms:modified xsi:type="dcterms:W3CDTF">2021-04-06T09:44:42Z</dcterms:modified>
  <cp:category/>
  <cp:version/>
  <cp:contentType/>
  <cp:contentStatus/>
</cp:coreProperties>
</file>